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<sst xmlns="http://schemas.openxmlformats.org/spreadsheetml/2006/main" count="64" uniqueCount="61">
  <si>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</si>
  <si>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</si>
  <si>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</si>
  <si>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</si>
  <si>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</si>
  <si>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</si>
  <si>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</si>
  <si>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</si>
  <si>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</si>
  <si>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</si>
  <si>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</si>
  <si>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</si>
  <si>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</si>
  <si>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</si>
  <si>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</si>
  <si>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</si>
  <si>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</si>
  <si>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</si>
  <si>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</si>
  <si>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</si>
  <si>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</si>
  <si>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</si>
  <si>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</si>
  <si>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</si>
  <si>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</si>
  <si>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St</t>
  </si>
  <si>
    <t>Plp</t>
  </si>
  <si>
    <t>Pl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</si>
  <si>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</si>
  <si>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</si>
  <si>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</si>
  <si>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</si>
  <si>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</si>
  <si>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</si>
  <si>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</si>
  <si>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</si>
  <si>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</si>
  <si>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</si>
  <si>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</si>
  <si>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</si>
  <si>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</si>
  <si>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</si>
  <si>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</si>
  <si>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</si>
  <si>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</si>
  <si>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</si>
  <si>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Doboj</t>
  </si>
  <si>
    <t xml:space="preserve">Ov </t>
  </si>
  <si>
    <t>Rl</t>
  </si>
  <si>
    <t>R-O-II</t>
  </si>
  <si>
    <t>F1</t>
  </si>
  <si>
    <t>F3 (Rm)</t>
  </si>
  <si>
    <t>Rp</t>
  </si>
  <si>
    <t>U/I</t>
  </si>
  <si>
    <t>CASELOAD INDEX (the number of judges needed to cover the core caseload)</t>
  </si>
  <si>
    <t>Ps</t>
  </si>
  <si>
    <t>ADJUSTED CASELOAD INDEX</t>
  </si>
  <si>
    <t>Commercial cases from the other Basic Courts, to be handled by the new Commercial Division</t>
  </si>
  <si>
    <t>Teslić</t>
  </si>
  <si>
    <t>Derventa</t>
  </si>
  <si>
    <t>Modriča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</si>
</sst>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3"/>
  <sheetViews>
    <sheetView tabSelected="1" workbookViewId="0" topLeftCell="A32">
      <selection activeCell="Q40" sqref="Q40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1" spans="1:25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5" ht="26.25">
      <c r="A2" s="11" t="s">
        <v>46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35</v>
      </c>
      <c r="G5" s="6" t="s">
        <v>36</v>
      </c>
      <c r="H5" s="6" t="s">
        <v>41</v>
      </c>
      <c r="I5" s="6" t="s">
        <v>40</v>
      </c>
      <c r="J5" s="6" t="s">
        <v>43</v>
      </c>
      <c r="K5" s="5"/>
      <c r="L5" s="7" t="s">
        <v>44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37</v>
      </c>
      <c r="H6" s="9" t="s">
        <v>39</v>
      </c>
      <c r="I6" s="9" t="s">
        <v>39</v>
      </c>
      <c r="J6" s="9" t="s">
        <v>34</v>
      </c>
      <c r="K6" s="9" t="s">
        <v>33</v>
      </c>
      <c r="L6" s="10" t="s">
        <v>42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272</v>
      </c>
      <c r="C8" s="12">
        <v>240</v>
      </c>
      <c r="D8" s="12">
        <v>368</v>
      </c>
      <c r="E8" s="12">
        <v>297</v>
      </c>
      <c r="F8" s="12">
        <v>173</v>
      </c>
      <c r="G8" s="12">
        <f>PRODUCT(F8,2)</f>
        <v>346</v>
      </c>
      <c r="H8" s="12">
        <f aca="true" t="shared" si="0" ref="H8:H20">AVERAGE(B8,C8,D8,E8,G8)</f>
        <v>304.6</v>
      </c>
      <c r="I8" s="12">
        <f aca="true" t="shared" si="1" ref="I8:I20">AVERAGE(E8,G8)</f>
        <v>321.5</v>
      </c>
      <c r="J8" s="12">
        <v>220</v>
      </c>
      <c r="K8" s="12">
        <f>POWER(J8,-1)</f>
        <v>0.004545454545454545</v>
      </c>
      <c r="L8" s="13">
        <f>PRODUCT(I8,K8)</f>
        <v>1.4613636363636362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125</v>
      </c>
      <c r="C9" s="12">
        <v>111</v>
      </c>
      <c r="D9" s="12">
        <v>165</v>
      </c>
      <c r="E9" s="12">
        <v>137</v>
      </c>
      <c r="F9" s="12">
        <v>76</v>
      </c>
      <c r="G9" s="12">
        <f aca="true" t="shared" si="2" ref="G9:G42">PRODUCT(F9,2)</f>
        <v>152</v>
      </c>
      <c r="H9" s="12">
        <f t="shared" si="0"/>
        <v>138</v>
      </c>
      <c r="I9" s="12">
        <f t="shared" si="1"/>
        <v>144.5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22</v>
      </c>
      <c r="C10" s="12">
        <v>70</v>
      </c>
      <c r="D10" s="12">
        <v>38</v>
      </c>
      <c r="E10" s="12">
        <v>52</v>
      </c>
      <c r="F10" s="12">
        <v>26</v>
      </c>
      <c r="G10" s="12">
        <f t="shared" si="2"/>
        <v>52</v>
      </c>
      <c r="H10" s="12">
        <f t="shared" si="0"/>
        <v>46.8</v>
      </c>
      <c r="I10" s="12">
        <f t="shared" si="1"/>
        <v>52</v>
      </c>
      <c r="J10" s="12">
        <v>220</v>
      </c>
      <c r="K10" s="12">
        <f aca="true" t="shared" si="3" ref="K10:K31">POWER(J10,-1)</f>
        <v>0.004545454545454545</v>
      </c>
      <c r="L10" s="13">
        <f aca="true" t="shared" si="4" ref="L10:L31">PRODUCT(I10,K10)</f>
        <v>0.23636363636363636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136</v>
      </c>
      <c r="C11" s="12">
        <v>120</v>
      </c>
      <c r="D11" s="12">
        <v>121</v>
      </c>
      <c r="E11" s="12">
        <v>180</v>
      </c>
      <c r="F11" s="12">
        <v>92</v>
      </c>
      <c r="G11" s="12">
        <f t="shared" si="2"/>
        <v>184</v>
      </c>
      <c r="H11" s="12">
        <f t="shared" si="0"/>
        <v>148.2</v>
      </c>
      <c r="I11" s="12">
        <f t="shared" si="1"/>
        <v>182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1110</v>
      </c>
      <c r="C12" s="12">
        <v>974</v>
      </c>
      <c r="D12" s="12">
        <v>909</v>
      </c>
      <c r="E12" s="12">
        <v>62</v>
      </c>
      <c r="F12" s="12">
        <v>29</v>
      </c>
      <c r="G12" s="12">
        <f t="shared" si="2"/>
        <v>58</v>
      </c>
      <c r="H12" s="12">
        <f t="shared" si="0"/>
        <v>622.6</v>
      </c>
      <c r="I12" s="12">
        <f t="shared" si="1"/>
        <v>60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133</v>
      </c>
      <c r="C13" s="12">
        <v>125</v>
      </c>
      <c r="D13" s="12">
        <v>193</v>
      </c>
      <c r="E13" s="12">
        <v>237</v>
      </c>
      <c r="F13" s="12">
        <v>119</v>
      </c>
      <c r="G13" s="12">
        <f t="shared" si="2"/>
        <v>238</v>
      </c>
      <c r="H13" s="12">
        <f t="shared" si="0"/>
        <v>185.2</v>
      </c>
      <c r="I13" s="12">
        <f t="shared" si="1"/>
        <v>237.5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645</v>
      </c>
      <c r="C14" s="12">
        <v>935</v>
      </c>
      <c r="D14" s="12">
        <v>702</v>
      </c>
      <c r="E14" s="12">
        <v>743</v>
      </c>
      <c r="F14" s="12">
        <v>431</v>
      </c>
      <c r="G14" s="12">
        <f t="shared" si="2"/>
        <v>862</v>
      </c>
      <c r="H14" s="12">
        <f t="shared" si="0"/>
        <v>777.4</v>
      </c>
      <c r="I14" s="12">
        <f t="shared" si="1"/>
        <v>802.5</v>
      </c>
      <c r="J14" s="12">
        <v>300</v>
      </c>
      <c r="K14" s="12">
        <f t="shared" si="3"/>
        <v>0.0033333333333333335</v>
      </c>
      <c r="L14" s="13">
        <f t="shared" si="4"/>
        <v>2.6750000000000003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108</v>
      </c>
      <c r="C15" s="12">
        <v>128</v>
      </c>
      <c r="D15" s="12">
        <v>167</v>
      </c>
      <c r="E15" s="12">
        <v>201</v>
      </c>
      <c r="F15" s="12">
        <v>82</v>
      </c>
      <c r="G15" s="12">
        <f t="shared" si="2"/>
        <v>164</v>
      </c>
      <c r="H15" s="12">
        <f t="shared" si="0"/>
        <v>153.6</v>
      </c>
      <c r="I15" s="12">
        <f t="shared" si="1"/>
        <v>182.5</v>
      </c>
      <c r="J15" s="12">
        <v>300</v>
      </c>
      <c r="K15" s="12">
        <f t="shared" si="3"/>
        <v>0.0033333333333333335</v>
      </c>
      <c r="L15" s="13">
        <f t="shared" si="4"/>
        <v>0.6083333333333334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</v>
      </c>
      <c r="C16" s="12">
        <v>0</v>
      </c>
      <c r="D16" s="12">
        <v>0</v>
      </c>
      <c r="E16" s="12">
        <v>0</v>
      </c>
      <c r="F16" s="12">
        <v>0</v>
      </c>
      <c r="G16" s="12">
        <f t="shared" si="2"/>
        <v>0</v>
      </c>
      <c r="H16" s="12">
        <f t="shared" si="0"/>
        <v>0.2</v>
      </c>
      <c r="I16" s="12">
        <f t="shared" si="1"/>
        <v>0</v>
      </c>
      <c r="J16" s="12">
        <v>600</v>
      </c>
      <c r="K16" s="12">
        <f t="shared" si="3"/>
        <v>0.0016666666666666668</v>
      </c>
      <c r="L16" s="13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16</v>
      </c>
      <c r="C17" s="12">
        <v>21</v>
      </c>
      <c r="D17" s="12">
        <v>10</v>
      </c>
      <c r="E17" s="12">
        <v>3</v>
      </c>
      <c r="F17" s="12">
        <v>2</v>
      </c>
      <c r="G17" s="12">
        <f t="shared" si="2"/>
        <v>4</v>
      </c>
      <c r="H17" s="12">
        <f t="shared" si="0"/>
        <v>10.8</v>
      </c>
      <c r="I17" s="12">
        <f t="shared" si="1"/>
        <v>3.5</v>
      </c>
      <c r="J17" s="12">
        <v>600</v>
      </c>
      <c r="K17" s="12">
        <f t="shared" si="3"/>
        <v>0.0016666666666666668</v>
      </c>
      <c r="L17" s="13">
        <f t="shared" si="4"/>
        <v>0.005833333333333334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550</v>
      </c>
      <c r="C18" s="12">
        <v>685</v>
      </c>
      <c r="D18" s="12">
        <v>932</v>
      </c>
      <c r="E18" s="12">
        <v>935</v>
      </c>
      <c r="F18" s="12">
        <v>504</v>
      </c>
      <c r="G18" s="12">
        <f t="shared" si="2"/>
        <v>1008</v>
      </c>
      <c r="H18" s="12">
        <f t="shared" si="0"/>
        <v>822</v>
      </c>
      <c r="I18" s="12">
        <f t="shared" si="1"/>
        <v>971.5</v>
      </c>
      <c r="J18" s="14">
        <v>750</v>
      </c>
      <c r="K18" s="12">
        <f t="shared" si="3"/>
        <v>0.0013333333333333333</v>
      </c>
      <c r="L18" s="13">
        <f t="shared" si="4"/>
        <v>1.2953333333333332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8</v>
      </c>
      <c r="C19" s="12">
        <v>76</v>
      </c>
      <c r="D19" s="12">
        <v>104</v>
      </c>
      <c r="E19" s="12">
        <v>53</v>
      </c>
      <c r="F19" s="12">
        <v>33</v>
      </c>
      <c r="G19" s="12">
        <f t="shared" si="2"/>
        <v>66</v>
      </c>
      <c r="H19" s="12">
        <f t="shared" si="0"/>
        <v>61.4</v>
      </c>
      <c r="I19" s="12">
        <f t="shared" si="1"/>
        <v>59.5</v>
      </c>
      <c r="J19" s="14">
        <v>300</v>
      </c>
      <c r="K19" s="12">
        <f t="shared" si="3"/>
        <v>0.0033333333333333335</v>
      </c>
      <c r="L19" s="13">
        <f t="shared" si="4"/>
        <v>0.19833333333333333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342</v>
      </c>
      <c r="C20" s="12">
        <v>280</v>
      </c>
      <c r="D20" s="12">
        <v>364</v>
      </c>
      <c r="E20" s="12">
        <v>2181</v>
      </c>
      <c r="F20" s="12">
        <v>296</v>
      </c>
      <c r="G20" s="12">
        <f t="shared" si="2"/>
        <v>592</v>
      </c>
      <c r="H20" s="12">
        <f t="shared" si="0"/>
        <v>751.8</v>
      </c>
      <c r="I20" s="12">
        <f t="shared" si="1"/>
        <v>1386.5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97</v>
      </c>
      <c r="C21" s="12">
        <v>162</v>
      </c>
      <c r="D21" s="12">
        <v>123</v>
      </c>
      <c r="E21" s="12">
        <v>376</v>
      </c>
      <c r="F21" s="12">
        <v>610</v>
      </c>
      <c r="G21" s="12">
        <f t="shared" si="2"/>
        <v>1220</v>
      </c>
      <c r="H21" s="12">
        <f>AVERAGE(B21,C21,D21,E21,G21)</f>
        <v>395.6</v>
      </c>
      <c r="I21" s="12">
        <f>AVERAGE(E21,G21)</f>
        <v>798</v>
      </c>
      <c r="J21" s="14">
        <v>3300</v>
      </c>
      <c r="K21" s="12">
        <f t="shared" si="3"/>
        <v>0.00030303030303030303</v>
      </c>
      <c r="L21" s="13">
        <f t="shared" si="4"/>
        <v>0.24181818181818182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 aca="true" t="shared" si="5" ref="H22:H42">AVERAGE(B22,C22,D22,E22,G22)</f>
        <v>0</v>
      </c>
      <c r="I22" s="12">
        <f aca="true" t="shared" si="6" ref="I22:I42"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t="shared" si="5"/>
        <v>0</v>
      </c>
      <c r="I23" s="12">
        <f t="shared" si="6"/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168</v>
      </c>
      <c r="C25" s="12">
        <v>177</v>
      </c>
      <c r="D25" s="12">
        <v>392</v>
      </c>
      <c r="E25" s="12">
        <v>302</v>
      </c>
      <c r="F25" s="12">
        <v>110</v>
      </c>
      <c r="G25" s="12">
        <f t="shared" si="2"/>
        <v>220</v>
      </c>
      <c r="H25" s="12">
        <f t="shared" si="5"/>
        <v>251.8</v>
      </c>
      <c r="I25" s="12">
        <f t="shared" si="6"/>
        <v>261</v>
      </c>
      <c r="J25" s="14">
        <v>5500</v>
      </c>
      <c r="K25" s="12">
        <f t="shared" si="3"/>
        <v>0.0001818181818181818</v>
      </c>
      <c r="L25" s="13">
        <f t="shared" si="4"/>
        <v>0.04745454545454545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39</v>
      </c>
      <c r="C29" s="12">
        <v>66</v>
      </c>
      <c r="D29" s="12">
        <v>121</v>
      </c>
      <c r="E29" s="12">
        <v>138</v>
      </c>
      <c r="F29" s="12">
        <v>75</v>
      </c>
      <c r="G29" s="12">
        <f t="shared" si="2"/>
        <v>150</v>
      </c>
      <c r="H29" s="12">
        <f t="shared" si="5"/>
        <v>102.8</v>
      </c>
      <c r="I29" s="12">
        <f t="shared" si="6"/>
        <v>144</v>
      </c>
      <c r="J29" s="14">
        <v>300</v>
      </c>
      <c r="K29" s="12">
        <f t="shared" si="3"/>
        <v>0.0033333333333333335</v>
      </c>
      <c r="L29" s="13">
        <f t="shared" si="4"/>
        <v>0.48000000000000004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23</v>
      </c>
      <c r="C30" s="12">
        <v>20</v>
      </c>
      <c r="D30" s="12">
        <v>5</v>
      </c>
      <c r="E30" s="12">
        <v>22</v>
      </c>
      <c r="F30" s="12">
        <v>8</v>
      </c>
      <c r="G30" s="12">
        <f t="shared" si="2"/>
        <v>16</v>
      </c>
      <c r="H30" s="12">
        <f t="shared" si="5"/>
        <v>17.2</v>
      </c>
      <c r="I30" s="12">
        <f t="shared" si="6"/>
        <v>19</v>
      </c>
      <c r="J30" s="14">
        <v>900</v>
      </c>
      <c r="K30" s="12">
        <f t="shared" si="3"/>
        <v>0.0011111111111111111</v>
      </c>
      <c r="L30" s="13">
        <f t="shared" si="4"/>
        <v>0.021111111111111112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2">
        <v>700</v>
      </c>
      <c r="K31" s="12">
        <f t="shared" si="3"/>
        <v>0.0014285714285714286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66</v>
      </c>
      <c r="C32" s="12">
        <v>65</v>
      </c>
      <c r="D32" s="12">
        <v>56</v>
      </c>
      <c r="E32" s="12">
        <v>49</v>
      </c>
      <c r="F32" s="12">
        <v>36</v>
      </c>
      <c r="G32" s="12">
        <f t="shared" si="2"/>
        <v>72</v>
      </c>
      <c r="H32" s="12">
        <f t="shared" si="5"/>
        <v>61.6</v>
      </c>
      <c r="I32" s="12">
        <f t="shared" si="6"/>
        <v>60.5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35</v>
      </c>
      <c r="C33" s="12">
        <v>28</v>
      </c>
      <c r="D33" s="12">
        <v>59</v>
      </c>
      <c r="E33" s="12">
        <v>12</v>
      </c>
      <c r="F33" s="12">
        <v>2</v>
      </c>
      <c r="G33" s="12">
        <f t="shared" si="2"/>
        <v>4</v>
      </c>
      <c r="H33" s="12">
        <f t="shared" si="5"/>
        <v>27.6</v>
      </c>
      <c r="I33" s="12">
        <f t="shared" si="6"/>
        <v>8</v>
      </c>
      <c r="J33" s="12">
        <v>44</v>
      </c>
      <c r="K33" s="12">
        <f>POWER(J33,-1)</f>
        <v>0.022727272727272728</v>
      </c>
      <c r="L33" s="13">
        <f>PRODUCT(I33,K33)</f>
        <v>0.18181818181818182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9</v>
      </c>
      <c r="C34" s="12">
        <v>22</v>
      </c>
      <c r="D34" s="12">
        <v>4</v>
      </c>
      <c r="E34" s="12">
        <v>7</v>
      </c>
      <c r="F34" s="12">
        <v>10</v>
      </c>
      <c r="G34" s="12">
        <f t="shared" si="2"/>
        <v>20</v>
      </c>
      <c r="H34" s="12">
        <f t="shared" si="5"/>
        <v>12.4</v>
      </c>
      <c r="I34" s="12">
        <f t="shared" si="6"/>
        <v>13.5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15</v>
      </c>
      <c r="C35" s="12">
        <v>482</v>
      </c>
      <c r="D35" s="12">
        <v>5</v>
      </c>
      <c r="E35" s="12">
        <v>183</v>
      </c>
      <c r="F35" s="12">
        <v>22</v>
      </c>
      <c r="G35" s="12">
        <f t="shared" si="2"/>
        <v>44</v>
      </c>
      <c r="H35" s="12">
        <f t="shared" si="5"/>
        <v>145.8</v>
      </c>
      <c r="I35" s="12">
        <f t="shared" si="6"/>
        <v>113.5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2172</v>
      </c>
      <c r="C36" s="12">
        <v>2731</v>
      </c>
      <c r="D36" s="12">
        <v>3247</v>
      </c>
      <c r="E36" s="12">
        <v>4247</v>
      </c>
      <c r="F36" s="12">
        <v>2222</v>
      </c>
      <c r="G36" s="12">
        <f t="shared" si="2"/>
        <v>4444</v>
      </c>
      <c r="H36" s="12">
        <f t="shared" si="5"/>
        <v>3368.2</v>
      </c>
      <c r="I36" s="12">
        <f t="shared" si="6"/>
        <v>4345.5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19</v>
      </c>
      <c r="C37" s="12">
        <v>33</v>
      </c>
      <c r="D37" s="12">
        <v>97</v>
      </c>
      <c r="E37" s="12">
        <v>99</v>
      </c>
      <c r="F37" s="12">
        <v>130</v>
      </c>
      <c r="G37" s="12">
        <f t="shared" si="2"/>
        <v>260</v>
      </c>
      <c r="H37" s="12">
        <f t="shared" si="5"/>
        <v>101.6</v>
      </c>
      <c r="I37" s="12">
        <f t="shared" si="6"/>
        <v>179.5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166</v>
      </c>
      <c r="C38" s="12">
        <v>154</v>
      </c>
      <c r="D38" s="12">
        <v>201</v>
      </c>
      <c r="E38" s="12">
        <v>245</v>
      </c>
      <c r="F38" s="12">
        <v>340</v>
      </c>
      <c r="G38" s="12">
        <f t="shared" si="2"/>
        <v>680</v>
      </c>
      <c r="H38" s="12">
        <f t="shared" si="5"/>
        <v>289.2</v>
      </c>
      <c r="I38" s="12">
        <f t="shared" si="6"/>
        <v>462.5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12</v>
      </c>
      <c r="C39" s="12">
        <v>5</v>
      </c>
      <c r="D39" s="12">
        <v>25</v>
      </c>
      <c r="E39" s="12">
        <v>26</v>
      </c>
      <c r="F39" s="12">
        <v>32</v>
      </c>
      <c r="G39" s="12">
        <f t="shared" si="2"/>
        <v>64</v>
      </c>
      <c r="H39" s="12">
        <f t="shared" si="5"/>
        <v>26.4</v>
      </c>
      <c r="I39" s="12">
        <f t="shared" si="6"/>
        <v>45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47</v>
      </c>
      <c r="B40" s="12">
        <v>713</v>
      </c>
      <c r="C40" s="12">
        <v>726</v>
      </c>
      <c r="D40" s="12">
        <v>883</v>
      </c>
      <c r="E40" s="12">
        <v>1048</v>
      </c>
      <c r="F40" s="12">
        <v>1797</v>
      </c>
      <c r="G40" s="12">
        <f t="shared" si="2"/>
        <v>3594</v>
      </c>
      <c r="H40" s="12">
        <f t="shared" si="5"/>
        <v>1392.8</v>
      </c>
      <c r="I40" s="12">
        <f t="shared" si="6"/>
        <v>2321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48</v>
      </c>
      <c r="B41" s="12">
        <v>3</v>
      </c>
      <c r="C41" s="12">
        <v>1</v>
      </c>
      <c r="D41" s="12">
        <v>0</v>
      </c>
      <c r="E41" s="12">
        <v>2</v>
      </c>
      <c r="F41" s="12">
        <v>4</v>
      </c>
      <c r="G41" s="12">
        <f t="shared" si="2"/>
        <v>8</v>
      </c>
      <c r="H41" s="12">
        <f t="shared" si="5"/>
        <v>2.8</v>
      </c>
      <c r="I41" s="12">
        <f t="shared" si="6"/>
        <v>5</v>
      </c>
      <c r="J41" s="12">
        <v>110</v>
      </c>
      <c r="K41" s="12">
        <f>POWER(J41,-1)</f>
        <v>0.00909090909090909</v>
      </c>
      <c r="L41" s="13">
        <f>PRODUCT(I41,K41)</f>
        <v>0.045454545454545456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49</v>
      </c>
      <c r="B42" s="12">
        <v>55</v>
      </c>
      <c r="C42" s="12">
        <v>56</v>
      </c>
      <c r="D42" s="12">
        <v>45</v>
      </c>
      <c r="E42" s="12">
        <v>53</v>
      </c>
      <c r="F42" s="12">
        <v>7</v>
      </c>
      <c r="G42" s="12">
        <f t="shared" si="2"/>
        <v>14</v>
      </c>
      <c r="H42" s="12">
        <f t="shared" si="5"/>
        <v>44.6</v>
      </c>
      <c r="I42" s="12">
        <f t="shared" si="6"/>
        <v>33.5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47</v>
      </c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51</v>
      </c>
      <c r="B44" s="12">
        <v>1</v>
      </c>
      <c r="C44" s="12">
        <v>0</v>
      </c>
      <c r="D44" s="12">
        <v>0</v>
      </c>
      <c r="E44" s="12">
        <v>1</v>
      </c>
      <c r="F44" s="12">
        <v>1</v>
      </c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52</v>
      </c>
      <c r="B45" s="12">
        <v>0</v>
      </c>
      <c r="C45" s="12">
        <v>0</v>
      </c>
      <c r="D45" s="12">
        <v>3</v>
      </c>
      <c r="E45" s="12">
        <v>1</v>
      </c>
      <c r="F45" s="12">
        <v>1</v>
      </c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53</v>
      </c>
      <c r="B46" s="12">
        <v>756</v>
      </c>
      <c r="C46" s="12">
        <v>821</v>
      </c>
      <c r="D46" s="12">
        <v>947</v>
      </c>
      <c r="E46" s="12">
        <v>768</v>
      </c>
      <c r="F46" s="12">
        <v>404</v>
      </c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>
        <f>SUM(L8:L42)</f>
        <v>7.498217171717172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6" t="s">
        <v>32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6" t="s">
        <v>38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 t="s">
        <v>57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55</v>
      </c>
      <c r="B54" s="15" t="s">
        <v>59</v>
      </c>
      <c r="C54" s="15"/>
      <c r="D54" s="15"/>
      <c r="E54" s="15"/>
      <c r="F54" s="15"/>
      <c r="G54" s="15"/>
      <c r="H54" s="15"/>
      <c r="I54" s="15"/>
      <c r="J54" s="15"/>
      <c r="K54" s="15"/>
      <c r="L54" s="12">
        <v>0.43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55</v>
      </c>
      <c r="B55" s="15" t="s">
        <v>60</v>
      </c>
      <c r="C55" s="15"/>
      <c r="D55" s="15"/>
      <c r="E55" s="15"/>
      <c r="F55" s="15"/>
      <c r="G55" s="15"/>
      <c r="H55" s="15"/>
      <c r="I55" s="15"/>
      <c r="J55" s="15"/>
      <c r="K55" s="15"/>
      <c r="L55" s="12">
        <v>0.22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55</v>
      </c>
      <c r="B56" s="15" t="s">
        <v>58</v>
      </c>
      <c r="C56" s="15"/>
      <c r="D56" s="15"/>
      <c r="E56" s="15"/>
      <c r="F56" s="15"/>
      <c r="G56" s="15"/>
      <c r="H56" s="15"/>
      <c r="I56" s="15"/>
      <c r="J56" s="15"/>
      <c r="K56" s="15"/>
      <c r="L56" s="12">
        <v>0.24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3" t="s">
        <v>56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3">
        <f>SUM(L48:L57)</f>
        <v>8.388217171717173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2002-08-02T06:21:45Z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